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asio365.sharepoint.com/teams/SGS-sandkassi/Shared Documents/General/SGS - Verkefni/Samband íslenskra sveitarfélaga/Samstarfsnefnd SGS og SNS/2024-11 Launadreifing/"/>
    </mc:Choice>
  </mc:AlternateContent>
  <xr:revisionPtr revIDLastSave="191" documentId="8_{B134A5DF-B479-4FF2-93A7-67AD20268D46}" xr6:coauthVersionLast="47" xr6:coauthVersionMax="47" xr10:uidLastSave="{3C684889-4585-43A5-AA4A-F7FA4073B198}"/>
  <bookViews>
    <workbookView xWindow="-120" yWindow="-120" windowWidth="29040" windowHeight="15720" xr2:uid="{BAAAD285-163D-4B09-8D54-2883E3DFC578}"/>
  </bookViews>
  <sheets>
    <sheet name="Launadreifing útreikningur" sheetId="1" r:id="rId1"/>
    <sheet name="Talning daga" sheetId="2" r:id="rId2"/>
  </sheets>
  <definedNames>
    <definedName name="_xlnm._FilterDatabase" localSheetId="0" hidden="1">'Launadreifing útreikningur'!$B$28:$G$32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1" l="1"/>
  <c r="C7" i="2"/>
  <c r="C20" i="2"/>
  <c r="C19" i="2"/>
  <c r="C18" i="2"/>
  <c r="C17" i="2"/>
  <c r="C16" i="2"/>
  <c r="C15" i="2"/>
  <c r="C14" i="2"/>
  <c r="C13" i="2"/>
  <c r="C12" i="2"/>
  <c r="C11" i="2"/>
  <c r="C10" i="2"/>
  <c r="C9" i="2"/>
  <c r="C8" i="2"/>
  <c r="B22" i="1" l="1"/>
  <c r="B18" i="1" l="1"/>
  <c r="G31" i="1"/>
  <c r="B19" i="1"/>
  <c r="B11" i="1"/>
  <c r="B10" i="1"/>
  <c r="B8" i="1"/>
  <c r="B6" i="1"/>
  <c r="C16" i="1" l="1"/>
  <c r="C20" i="1" s="1"/>
  <c r="G32" i="1" s="1"/>
  <c r="B12" i="1"/>
  <c r="B17" i="1" l="1"/>
  <c r="C23" i="1"/>
  <c r="B20" i="1" l="1"/>
  <c r="B25" i="1" l="1"/>
  <c r="F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tc={0CDB742E-B2F2-4254-9676-4F1643E228E6}</author>
  </authors>
  <commentList>
    <comment ref="C5" authorId="0" shapeId="0" xr:uid="{0CDB742E-B2F2-4254-9676-4F1643E228E6}">
      <text>
        <t>[Threaded comment]
Your version of Excel allows you to read this threaded comment; however, any edits to it will get removed if the file is opened in a newer version of Excel. Learn more: https://go.microsoft.com/fwlink/?linkid=870924
Comment:
    Allir dagar mán til fös taldir, líka rauðir dagar</t>
      </text>
    </comment>
  </commentList>
</comments>
</file>

<file path=xl/sharedStrings.xml><?xml version="1.0" encoding="utf-8"?>
<sst xmlns="http://schemas.openxmlformats.org/spreadsheetml/2006/main" count="76" uniqueCount="57">
  <si>
    <t>100% starf mv. 36 virkar vinnustundir á viku 12 mán á ári</t>
  </si>
  <si>
    <t>Klst.</t>
  </si>
  <si>
    <t>Dagar</t>
  </si>
  <si>
    <t>Fjöldi virkra vinnustunda á dag</t>
  </si>
  <si>
    <t>Fjöldi virkra vinnustunda á mánuði</t>
  </si>
  <si>
    <t>Fjöldi vinnudaga á mánuði</t>
  </si>
  <si>
    <t>Fjöldi virkra vinnustund á ári</t>
  </si>
  <si>
    <t>Fjöldi vinnudaga á ári</t>
  </si>
  <si>
    <t>Rauðir dagar</t>
  </si>
  <si>
    <t>Orlofsdagar</t>
  </si>
  <si>
    <t xml:space="preserve">Fjöldi greiddra tíma/daga á ári </t>
  </si>
  <si>
    <t>Dreifð vinnuskylda 1. ágúst 2026 til 31. júlí 2027</t>
  </si>
  <si>
    <t>Fjöldi virkra vinnudaga á ári</t>
  </si>
  <si>
    <t>Fjöldi virkra vinnustunda á ári</t>
  </si>
  <si>
    <t>Vinnuframlag á starfstíma skóla</t>
  </si>
  <si>
    <t>mánuðir (orlof og rauðir dagar meðtaldir)</t>
  </si>
  <si>
    <t>Starfshlutfall miðað við 12 mánaða launadreifingu (launahlutfall/hlutfall útborgaðra launa)</t>
  </si>
  <si>
    <t>Skilgreina þarf tímabil hér:</t>
  </si>
  <si>
    <t>Fjöldi daga</t>
  </si>
  <si>
    <t>Starfstími skóla, dags frá og til:</t>
  </si>
  <si>
    <t>14. ágúst til 4. júní</t>
  </si>
  <si>
    <t>Fjöldi ólaunaðra frídaga í dymbilviku/jólafríi ef starfssemi leyfir og starfsmaður óskar eftir launalausu leyfi sem falli undir launadreifingu</t>
  </si>
  <si>
    <t>Orlofstími, dags frá og til:</t>
  </si>
  <si>
    <t>Tímabil sem starfsmaður er ekki við vinnu á sumartíma þar sem hann hefur áður unnið tímann af sér:</t>
  </si>
  <si>
    <t>Á viku</t>
  </si>
  <si>
    <t>Á dag</t>
  </si>
  <si>
    <t>Skólaárið 2026-2027</t>
  </si>
  <si>
    <t>Talning daga</t>
  </si>
  <si>
    <t>Starfstími skóla</t>
  </si>
  <si>
    <t>Fjöldi daga 
mán-fös</t>
  </si>
  <si>
    <t>mán-fös</t>
  </si>
  <si>
    <t>þar af rauðir</t>
  </si>
  <si>
    <t>jan</t>
  </si>
  <si>
    <t>13. ágúst til 11. júní</t>
  </si>
  <si>
    <t>feb</t>
  </si>
  <si>
    <t>mar</t>
  </si>
  <si>
    <t>14. ágúst til 9. júní</t>
  </si>
  <si>
    <t>apr</t>
  </si>
  <si>
    <t>14. ágúst til 10. júní</t>
  </si>
  <si>
    <t>may</t>
  </si>
  <si>
    <t>14. ágúst til 11. júní</t>
  </si>
  <si>
    <t>jun</t>
  </si>
  <si>
    <t>17. ágúst til 4. júní</t>
  </si>
  <si>
    <t>jul</t>
  </si>
  <si>
    <t>17. ágúst til 7. júní</t>
  </si>
  <si>
    <t>aug</t>
  </si>
  <si>
    <t>17. ágúst til 8. júní</t>
  </si>
  <si>
    <t>sep</t>
  </si>
  <si>
    <t>17. ágúst til 9. júní</t>
  </si>
  <si>
    <t>oct</t>
  </si>
  <si>
    <t>17. ágúst til 10. júní</t>
  </si>
  <si>
    <t>nov</t>
  </si>
  <si>
    <t>17. ágúst til 11. júní</t>
  </si>
  <si>
    <t>dec</t>
  </si>
  <si>
    <t>17. ágúst til 14. júní</t>
  </si>
  <si>
    <t>18. ágúst til 8. júní</t>
  </si>
  <si>
    <t>10. ágúst til 4. júní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</si>
</sst>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Arial"/>
      <family val="2"/>
    </font>
    <font>
      <b/>
      <sz val="11"/>
      <color theme="1"/>
      <name val="Arial"/>
      <family val="2"/>
    </font>
    <font>
      <sz val="11"/>
      <color theme="1"/>
      <name val="Arial"/>
      <family val="2"/>
    </font>
    <font>
      <b/>
      <sz val="12"/>
      <color theme="1"/>
      <name val="Arial"/>
      <family val="2"/>
    </font>
    <font>
      <sz val="12"/>
      <color theme="1"/>
      <name val="Arial"/>
      <family val="2"/>
    </font>
    <font>
      <b/>
      <sz val="10"/>
      <color theme="1"/>
      <name val="Arial"/>
      <family val="2"/>
    </font>
  </fonts>
  <fills count="10">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rgb="FF92D050"/>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81">
    <xf numFmtId="0" fontId="0" fillId="0" borderId="0" xfId="0"/>
    <xf numFmtId="0" fontId="4" fillId="2" borderId="4" xfId="0" applyFont="1" applyFill="1" applyBorder="1"/>
    <xf numFmtId="0" fontId="5" fillId="2" borderId="2" xfId="0" applyFont="1" applyFill="1" applyBorder="1"/>
    <xf numFmtId="0" fontId="5" fillId="2" borderId="3" xfId="0" applyFont="1" applyFill="1" applyBorder="1"/>
    <xf numFmtId="2" fontId="5" fillId="2" borderId="5" xfId="0" applyNumberFormat="1" applyFont="1" applyFill="1" applyBorder="1"/>
    <xf numFmtId="2" fontId="5" fillId="3" borderId="6" xfId="0" applyNumberFormat="1" applyFont="1" applyFill="1" applyBorder="1"/>
    <xf numFmtId="0" fontId="5" fillId="2" borderId="7" xfId="0" applyFont="1" applyFill="1" applyBorder="1"/>
    <xf numFmtId="0" fontId="5" fillId="2" borderId="8" xfId="0" applyFont="1" applyFill="1" applyBorder="1"/>
    <xf numFmtId="2" fontId="5" fillId="2" borderId="9" xfId="0" applyNumberFormat="1" applyFont="1" applyFill="1" applyBorder="1"/>
    <xf numFmtId="0" fontId="5" fillId="3" borderId="10" xfId="0" applyFont="1" applyFill="1" applyBorder="1"/>
    <xf numFmtId="0" fontId="5" fillId="2" borderId="0" xfId="0" applyFont="1" applyFill="1"/>
    <xf numFmtId="0" fontId="5" fillId="2" borderId="11" xfId="0" applyFont="1" applyFill="1" applyBorder="1"/>
    <xf numFmtId="2" fontId="5" fillId="2" borderId="12" xfId="0" applyNumberFormat="1" applyFont="1" applyFill="1" applyBorder="1"/>
    <xf numFmtId="2" fontId="5" fillId="3" borderId="13" xfId="0" applyNumberFormat="1" applyFont="1" applyFill="1" applyBorder="1"/>
    <xf numFmtId="0" fontId="5" fillId="2" borderId="14" xfId="0" applyFont="1" applyFill="1" applyBorder="1"/>
    <xf numFmtId="0" fontId="5" fillId="2" borderId="15" xfId="0" applyFont="1" applyFill="1" applyBorder="1"/>
    <xf numFmtId="1" fontId="0" fillId="0" borderId="0" xfId="0" applyNumberFormat="1"/>
    <xf numFmtId="2" fontId="4" fillId="2" borderId="10" xfId="0" applyNumberFormat="1" applyFont="1" applyFill="1" applyBorder="1"/>
    <xf numFmtId="2" fontId="4" fillId="2" borderId="11" xfId="0" applyNumberFormat="1" applyFont="1" applyFill="1" applyBorder="1"/>
    <xf numFmtId="2" fontId="4" fillId="2" borderId="13" xfId="0" applyNumberFormat="1" applyFont="1" applyFill="1" applyBorder="1"/>
    <xf numFmtId="2" fontId="4" fillId="2" borderId="4" xfId="0" applyNumberFormat="1" applyFont="1" applyFill="1" applyBorder="1"/>
    <xf numFmtId="0" fontId="4" fillId="2" borderId="2" xfId="0" applyFont="1" applyFill="1" applyBorder="1"/>
    <xf numFmtId="2" fontId="4" fillId="4" borderId="0" xfId="0" applyNumberFormat="1" applyFont="1" applyFill="1"/>
    <xf numFmtId="0" fontId="4" fillId="4" borderId="0" xfId="0" applyFont="1" applyFill="1"/>
    <xf numFmtId="0" fontId="5" fillId="4" borderId="0" xfId="0" applyFont="1" applyFill="1"/>
    <xf numFmtId="0" fontId="4" fillId="5" borderId="4" xfId="0" applyFont="1" applyFill="1" applyBorder="1"/>
    <xf numFmtId="0" fontId="5" fillId="5" borderId="2" xfId="0" applyFont="1" applyFill="1" applyBorder="1"/>
    <xf numFmtId="0" fontId="5" fillId="5" borderId="3" xfId="0" applyFont="1" applyFill="1" applyBorder="1"/>
    <xf numFmtId="2" fontId="4" fillId="5" borderId="10" xfId="0" applyNumberFormat="1" applyFont="1" applyFill="1" applyBorder="1"/>
    <xf numFmtId="0" fontId="5" fillId="5" borderId="10" xfId="0" applyFont="1" applyFill="1" applyBorder="1"/>
    <xf numFmtId="0" fontId="5" fillId="5" borderId="0" xfId="0" applyFont="1" applyFill="1"/>
    <xf numFmtId="0" fontId="5" fillId="5" borderId="11" xfId="0" applyFont="1" applyFill="1" applyBorder="1"/>
    <xf numFmtId="0" fontId="4" fillId="5" borderId="10" xfId="0" applyFont="1" applyFill="1" applyBorder="1"/>
    <xf numFmtId="2" fontId="4" fillId="5" borderId="4" xfId="0" applyNumberFormat="1" applyFont="1" applyFill="1" applyBorder="1"/>
    <xf numFmtId="0" fontId="4" fillId="5" borderId="2" xfId="0" applyFont="1" applyFill="1" applyBorder="1"/>
    <xf numFmtId="0" fontId="4" fillId="5" borderId="1" xfId="0" applyFont="1" applyFill="1" applyBorder="1"/>
    <xf numFmtId="2" fontId="4" fillId="5" borderId="12" xfId="0" applyNumberFormat="1" applyFont="1" applyFill="1" applyBorder="1"/>
    <xf numFmtId="0" fontId="4" fillId="5" borderId="12" xfId="0" applyFont="1" applyFill="1" applyBorder="1"/>
    <xf numFmtId="0" fontId="4" fillId="5" borderId="14" xfId="0" applyFont="1" applyFill="1" applyBorder="1"/>
    <xf numFmtId="2" fontId="4" fillId="5" borderId="15" xfId="0" applyNumberFormat="1" applyFont="1" applyFill="1" applyBorder="1"/>
    <xf numFmtId="2" fontId="5" fillId="4" borderId="0" xfId="0" applyNumberFormat="1" applyFont="1" applyFill="1"/>
    <xf numFmtId="10" fontId="6" fillId="5" borderId="1" xfId="1" applyNumberFormat="1" applyFont="1" applyFill="1" applyBorder="1"/>
    <xf numFmtId="0" fontId="6" fillId="5" borderId="1" xfId="0" applyFont="1" applyFill="1" applyBorder="1"/>
    <xf numFmtId="0" fontId="7" fillId="5" borderId="2" xfId="0" applyFont="1" applyFill="1" applyBorder="1"/>
    <xf numFmtId="0" fontId="7" fillId="5" borderId="3" xfId="0" applyFont="1" applyFill="1" applyBorder="1"/>
    <xf numFmtId="0" fontId="5" fillId="0" borderId="0" xfId="0" applyFont="1"/>
    <xf numFmtId="0" fontId="4" fillId="7" borderId="16" xfId="0" applyFont="1" applyFill="1" applyBorder="1"/>
    <xf numFmtId="1" fontId="4" fillId="7" borderId="16" xfId="0" applyNumberFormat="1" applyFont="1" applyFill="1" applyBorder="1"/>
    <xf numFmtId="2" fontId="0" fillId="0" borderId="0" xfId="0" applyNumberFormat="1"/>
    <xf numFmtId="0" fontId="4" fillId="0" borderId="16" xfId="0" applyFont="1" applyBorder="1"/>
    <xf numFmtId="164" fontId="5" fillId="0" borderId="16" xfId="0" applyNumberFormat="1" applyFont="1" applyBorder="1"/>
    <xf numFmtId="0" fontId="5" fillId="8" borderId="16" xfId="0" applyFont="1" applyFill="1" applyBorder="1" applyAlignment="1">
      <alignment horizontal="right"/>
    </xf>
    <xf numFmtId="0" fontId="5" fillId="8" borderId="16" xfId="0" applyFont="1" applyFill="1" applyBorder="1"/>
    <xf numFmtId="0" fontId="2" fillId="0" borderId="0" xfId="0" applyFont="1"/>
    <xf numFmtId="0" fontId="2" fillId="0" borderId="16" xfId="0" applyFont="1" applyBorder="1"/>
    <xf numFmtId="0" fontId="0" fillId="0" borderId="16" xfId="0" applyBorder="1"/>
    <xf numFmtId="1" fontId="4" fillId="6" borderId="16" xfId="0" applyNumberFormat="1" applyFont="1" applyFill="1" applyBorder="1"/>
    <xf numFmtId="10" fontId="0" fillId="0" borderId="0" xfId="1" applyNumberFormat="1" applyFont="1"/>
    <xf numFmtId="10" fontId="0" fillId="0" borderId="0" xfId="0" applyNumberFormat="1"/>
    <xf numFmtId="164" fontId="5" fillId="6" borderId="16" xfId="0" applyNumberFormat="1" applyFont="1" applyFill="1" applyBorder="1"/>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5" borderId="1" xfId="0" applyFont="1" applyFill="1" applyBorder="1" applyAlignment="1">
      <alignment horizontal="center" wrapText="1"/>
    </xf>
    <xf numFmtId="0" fontId="3" fillId="5" borderId="2" xfId="0" applyFont="1" applyFill="1" applyBorder="1" applyAlignment="1">
      <alignment horizontal="center" wrapText="1"/>
    </xf>
    <xf numFmtId="0" fontId="3" fillId="5" borderId="3" xfId="0" applyFont="1" applyFill="1" applyBorder="1" applyAlignment="1">
      <alignment horizontal="center" wrapText="1"/>
    </xf>
    <xf numFmtId="0" fontId="8" fillId="7" borderId="17" xfId="0" applyFont="1" applyFill="1" applyBorder="1" applyAlignment="1">
      <alignment horizontal="right"/>
    </xf>
    <xf numFmtId="0" fontId="8" fillId="7" borderId="18" xfId="0" applyFont="1" applyFill="1" applyBorder="1" applyAlignment="1">
      <alignment horizontal="right"/>
    </xf>
    <xf numFmtId="0" fontId="8" fillId="7" borderId="19" xfId="0" applyFont="1" applyFill="1" applyBorder="1" applyAlignment="1">
      <alignment horizontal="right"/>
    </xf>
    <xf numFmtId="0" fontId="4" fillId="7" borderId="17" xfId="0" applyFont="1" applyFill="1" applyBorder="1" applyAlignment="1">
      <alignment horizontal="center"/>
    </xf>
    <xf numFmtId="0" fontId="4" fillId="7" borderId="19" xfId="0" applyFont="1" applyFill="1" applyBorder="1" applyAlignment="1">
      <alignment horizontal="center"/>
    </xf>
    <xf numFmtId="0" fontId="8" fillId="7" borderId="17" xfId="0" applyFont="1" applyFill="1" applyBorder="1" applyAlignment="1">
      <alignment horizontal="left"/>
    </xf>
    <xf numFmtId="0" fontId="8" fillId="7" borderId="18" xfId="0" applyFont="1" applyFill="1" applyBorder="1" applyAlignment="1">
      <alignment horizontal="left"/>
    </xf>
    <xf numFmtId="0" fontId="8" fillId="7" borderId="19" xfId="0" applyFont="1" applyFill="1" applyBorder="1" applyAlignment="1">
      <alignment horizontal="left"/>
    </xf>
    <xf numFmtId="0" fontId="4" fillId="0" borderId="17" xfId="0" applyFont="1" applyBorder="1" applyAlignment="1">
      <alignment horizontal="center"/>
    </xf>
    <xf numFmtId="0" fontId="4" fillId="0" borderId="19" xfId="0" applyFont="1" applyBorder="1" applyAlignment="1">
      <alignment horizontal="center"/>
    </xf>
    <xf numFmtId="0" fontId="8" fillId="6" borderId="17" xfId="0" applyFont="1" applyFill="1" applyBorder="1" applyAlignment="1">
      <alignment horizontal="center"/>
    </xf>
    <xf numFmtId="0" fontId="8" fillId="6" borderId="19" xfId="0" applyFont="1" applyFill="1" applyBorder="1" applyAlignment="1">
      <alignment horizontal="center"/>
    </xf>
    <xf numFmtId="0" fontId="5" fillId="0" borderId="16" xfId="0" applyFont="1" applyBorder="1" applyAlignment="1">
      <alignment horizontal="center" vertical="center"/>
    </xf>
    <xf numFmtId="0" fontId="5" fillId="0" borderId="16" xfId="0" applyFont="1" applyBorder="1" applyAlignment="1">
      <alignment horizontal="center" vertical="center" wrapText="1"/>
    </xf>
    <xf numFmtId="0" fontId="2" fillId="9" borderId="0" xfId="0" applyFont="1" applyFill="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11</xdr:col>
      <xdr:colOff>10055</xdr:colOff>
      <xdr:row>1</xdr:row>
      <xdr:rowOff>179917</xdr:rowOff>
    </xdr:from>
    <xdr:to>
      <xdr:col>15</xdr:col>
      <xdr:colOff>590551</xdr:colOff>
      <xdr:row>31</xdr:row>
      <xdr:rowOff>0</xdr:rowOff>
    </xdr:to>
    <xdr:sp macro="" textlink="">
      <xdr:nvSpPr>
        <xdr:cNvPr id="2" name="TextBox 1">
          <a:extLst>
            <a:ext uri="{FF2B5EF4-FFF2-40B4-BE49-F238E27FC236}">
              <a16:creationId xmlns:a16="http://schemas.microsoft.com/office/drawing/2014/main" id="{32AD8246-7730-4F3E-A8A3-DE4F31E1259D}"/>
            </a:ext>
          </a:extLst>
        </xdr:cNvPr>
        <xdr:cNvSpPr txBox="1"/>
      </xdr:nvSpPr>
      <xdr:spPr>
        <a:xfrm>
          <a:off x="8373005" y="360892"/>
          <a:ext cx="5752571" cy="54969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100" b="1">
              <a:solidFill>
                <a:schemeClr val="dk1"/>
              </a:solidFill>
              <a:effectLst/>
              <a:latin typeface="+mn-lt"/>
              <a:ea typeface="+mn-ea"/>
              <a:cs typeface="+mn-cs"/>
            </a:rPr>
            <a:t>Launadreifing</a:t>
          </a:r>
          <a:endParaRPr lang="is-IS" sz="1100">
            <a:solidFill>
              <a:schemeClr val="dk1"/>
            </a:solidFill>
            <a:effectLst/>
            <a:latin typeface="+mn-lt"/>
            <a:ea typeface="+mn-ea"/>
            <a:cs typeface="+mn-cs"/>
          </a:endParaRPr>
        </a:p>
        <a:p>
          <a:r>
            <a:rPr lang="is-IS" sz="1100">
              <a:solidFill>
                <a:schemeClr val="dk1"/>
              </a:solidFill>
              <a:effectLst/>
              <a:latin typeface="+mn-lt"/>
              <a:ea typeface="+mn-ea"/>
              <a:cs typeface="+mn-cs"/>
            </a:rPr>
            <a:t>Launadreifing felur í sér að starfsmaður er ráðinn allt árið, þrátt fyrir að árlegur starfstími stofnunar/skóla sé vegna eðlis starfseminnar skemmri en 12 mánuðir. Vinnuskil starfsfólks á launadreifingu skulu fara fram samkvæmt fyrir fram ákveðnu skipulagi, ráðningarsamband er í gildi milli aðila allt árið og jafnaðarlaun eru greidd alla mánuði ársins. </a:t>
          </a:r>
        </a:p>
        <a:p>
          <a:r>
            <a:rPr lang="is-IS" sz="1100">
              <a:solidFill>
                <a:schemeClr val="dk1"/>
              </a:solidFill>
              <a:effectLst/>
              <a:latin typeface="+mn-lt"/>
              <a:ea typeface="+mn-ea"/>
              <a:cs typeface="+mn-cs"/>
            </a:rPr>
            <a:t> </a:t>
          </a:r>
        </a:p>
        <a:p>
          <a:r>
            <a:rPr lang="is-IS" sz="1100">
              <a:solidFill>
                <a:schemeClr val="dk1"/>
              </a:solidFill>
              <a:effectLst/>
              <a:latin typeface="+mn-lt"/>
              <a:ea typeface="+mn-ea"/>
              <a:cs typeface="+mn-cs"/>
            </a:rPr>
            <a:t>Heimild fyrir launadreifingu byggir á grein 2.1.1 í núgildandi kjarasamningi þar sem heimilt er að semja við starfsfólk um tilflutning vinnuskyldu milli vikna eða árstíða þar sem starfsemi er takmörkuð hluta úr ári. Í grein 2.1.1.1 er heimildin útfærð nánar og þau atriði sem skilgreina þarf við ráðningu talin upp. Mikilvægt er að þessi atriði liggi fyrir þegar starf er auglýst og komi skýrt fram í ráðningarsamningi starfsfólks:</a:t>
          </a:r>
        </a:p>
        <a:p>
          <a:r>
            <a:rPr lang="is-IS" sz="1100">
              <a:solidFill>
                <a:schemeClr val="dk1"/>
              </a:solidFill>
              <a:effectLst/>
              <a:latin typeface="+mn-lt"/>
              <a:ea typeface="+mn-ea"/>
              <a:cs typeface="+mn-cs"/>
            </a:rPr>
            <a:t>-Starfstími skóla (upphafs- og lokadagur árlegs starfstíma)</a:t>
          </a:r>
        </a:p>
        <a:p>
          <a:r>
            <a:rPr lang="is-IS" sz="1100">
              <a:solidFill>
                <a:schemeClr val="dk1"/>
              </a:solidFill>
              <a:effectLst/>
              <a:latin typeface="+mn-lt"/>
              <a:ea typeface="+mn-ea"/>
              <a:cs typeface="+mn-cs"/>
            </a:rPr>
            <a:t>-Orlofstími (30 dagar, dagsetningar frá og til)</a:t>
          </a:r>
        </a:p>
        <a:p>
          <a:r>
            <a:rPr lang="is-IS" sz="1100">
              <a:solidFill>
                <a:schemeClr val="dk1"/>
              </a:solidFill>
              <a:effectLst/>
              <a:latin typeface="+mn-lt"/>
              <a:ea typeface="+mn-ea"/>
              <a:cs typeface="+mn-cs"/>
            </a:rPr>
            <a:t>-Tímabil sem starfsmaður er ekki við vinnu á sumartíma þar sem hann hefur áður unnið tímann af sér (dagsetningar frá og til)</a:t>
          </a:r>
        </a:p>
        <a:p>
          <a:r>
            <a:rPr lang="is-IS" sz="1100">
              <a:solidFill>
                <a:schemeClr val="dk1"/>
              </a:solidFill>
              <a:effectLst/>
              <a:latin typeface="+mn-lt"/>
              <a:ea typeface="+mn-ea"/>
              <a:cs typeface="+mn-cs"/>
            </a:rPr>
            <a:t>-Starfshlutfall starfsmanns á starfstíma (í %)</a:t>
          </a:r>
        </a:p>
        <a:p>
          <a:r>
            <a:rPr lang="is-IS" sz="1100">
              <a:solidFill>
                <a:schemeClr val="dk1"/>
              </a:solidFill>
              <a:effectLst/>
              <a:latin typeface="+mn-lt"/>
              <a:ea typeface="+mn-ea"/>
              <a:cs typeface="+mn-cs"/>
            </a:rPr>
            <a:t>-Starfshlutfall m.v. 12 mánaða dreifingu (í %)</a:t>
          </a:r>
        </a:p>
        <a:p>
          <a:r>
            <a:rPr lang="is-IS" sz="1100">
              <a:solidFill>
                <a:schemeClr val="dk1"/>
              </a:solidFill>
              <a:effectLst/>
              <a:latin typeface="+mn-lt"/>
              <a:ea typeface="+mn-ea"/>
              <a:cs typeface="+mn-cs"/>
            </a:rPr>
            <a:t> </a:t>
          </a:r>
        </a:p>
        <a:p>
          <a:r>
            <a:rPr lang="is-IS" sz="1100" b="1">
              <a:solidFill>
                <a:schemeClr val="dk1"/>
              </a:solidFill>
              <a:effectLst/>
              <a:latin typeface="+mn-lt"/>
              <a:ea typeface="+mn-ea"/>
              <a:cs typeface="+mn-cs"/>
            </a:rPr>
            <a:t>Skipulag vinnutíma </a:t>
          </a:r>
          <a:endParaRPr lang="is-IS" sz="1100">
            <a:solidFill>
              <a:schemeClr val="dk1"/>
            </a:solidFill>
            <a:effectLst/>
            <a:latin typeface="+mn-lt"/>
            <a:ea typeface="+mn-ea"/>
            <a:cs typeface="+mn-cs"/>
          </a:endParaRPr>
        </a:p>
        <a:p>
          <a:r>
            <a:rPr lang="is-IS" sz="1100">
              <a:solidFill>
                <a:schemeClr val="dk1"/>
              </a:solidFill>
              <a:effectLst/>
              <a:latin typeface="+mn-lt"/>
              <a:ea typeface="+mn-ea"/>
              <a:cs typeface="+mn-cs"/>
            </a:rPr>
            <a:t>Stjórnendur skulu skilgreina verkefni og viðveruskyldu starfsfólks á launadreifingu þannig að starfsfólki séu þessir þættir ljósir við upphaf ráðningar.  </a:t>
          </a:r>
        </a:p>
        <a:p>
          <a:endParaRPr lang="is-IS" sz="1100">
            <a:solidFill>
              <a:schemeClr val="dk1"/>
            </a:solidFill>
            <a:effectLst/>
            <a:latin typeface="+mn-lt"/>
            <a:ea typeface="+mn-ea"/>
            <a:cs typeface="+mn-cs"/>
          </a:endParaRPr>
        </a:p>
        <a:p>
          <a:r>
            <a:rPr lang="is-IS" sz="1100">
              <a:solidFill>
                <a:schemeClr val="dk1"/>
              </a:solidFill>
              <a:effectLst/>
              <a:latin typeface="+mn-lt"/>
              <a:ea typeface="+mn-ea"/>
              <a:cs typeface="+mn-cs"/>
            </a:rPr>
            <a:t>Tilgreina skal upphafsdag og lokadag árlegs starfstíma stofnunar/skóla. Starfsfólk hefur vinnu- og viðveruskyldu á vinnustað alla virka daga á því tímabili. </a:t>
          </a:r>
        </a:p>
        <a:p>
          <a:endParaRPr lang="is-IS" sz="1100">
            <a:solidFill>
              <a:schemeClr val="dk1"/>
            </a:solidFill>
            <a:effectLst/>
            <a:latin typeface="+mn-lt"/>
            <a:ea typeface="+mn-ea"/>
            <a:cs typeface="+mn-cs"/>
          </a:endParaRPr>
        </a:p>
        <a:p>
          <a:r>
            <a:rPr lang="is-IS" sz="1100">
              <a:solidFill>
                <a:schemeClr val="dk1"/>
              </a:solidFill>
              <a:effectLst/>
              <a:latin typeface="+mn-lt"/>
              <a:ea typeface="+mn-ea"/>
              <a:cs typeface="+mn-cs"/>
            </a:rPr>
            <a:t>Einhliða ákvörðun vinnuveitanda um ólaunaða frídaga, ásamt tilflutningi á vinnuskyldu er óheimil.</a:t>
          </a:r>
          <a:r>
            <a:rPr lang="is-IS" sz="1100" i="1">
              <a:solidFill>
                <a:schemeClr val="dk1"/>
              </a:solidFill>
              <a:effectLst/>
              <a:latin typeface="+mn-lt"/>
              <a:ea typeface="+mn-ea"/>
              <a:cs typeface="+mn-cs"/>
            </a:rPr>
            <a:t> </a:t>
          </a:r>
          <a:r>
            <a:rPr lang="is-IS" sz="1100">
              <a:solidFill>
                <a:schemeClr val="dk1"/>
              </a:solidFill>
              <a:effectLst/>
              <a:latin typeface="+mn-lt"/>
              <a:ea typeface="+mn-ea"/>
              <a:cs typeface="+mn-cs"/>
            </a:rPr>
            <a:t>Til viðbótar 30 daga kjarasamningsbundnu orlofi getur starfsfólk óskað eftir launalausu leyfi þá daga á starfstíma stofnunar/skóla sem starfsemi er skert eða liggur niðri s.s. í jólalokun, páskalokun og sumarlokun grunnskóla. Ósk um slíkt launalaust leyfi og hvort reikna skuli með því tímabili í launadreifingu skal liggja fyrir við upphaf hvers starfstímabils/skólaárs og er háð samþykki vinnuveitanda. </a:t>
          </a:r>
        </a:p>
      </xdr:txBody>
    </xdr:sp>
    <xdr:clientData/>
  </xdr:twoCellAnchor>
</xdr:wsDr>
</file>

<file path=xl/persons/person.xml><?xml version="1.0" encoding="utf-8"?>
<personList xmlns="http://schemas.microsoft.com/office/spreadsheetml/2018/threadedcomments" xmlns:x="http://schemas.openxmlformats.org/spreadsheetml/2006/main">
  <person displayName="Björg Bjarnadóttir" id="{4CAD8C87-0ED3-48FF-968B-FBD7163FE526}" userId="S::bjorg@sgs.is::6aeb35de-692d-440c-9b8e-3b89c83bbf2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5" dT="2025-02-17T13:16:51.52" personId="{4CAD8C87-0ED3-48FF-968B-FBD7163FE526}" id="{0CDB742E-B2F2-4254-9676-4F1643E228E6}">
    <text>Allir dagar mán til fös taldir, líka rauðir dagar</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4E186-5E73-449F-9A3F-93DA736A7FA1}">
  <sheetPr>
    <pageSetUpPr fitToPage="1"/>
  </sheetPr>
  <dimension ref="B2:P36"/>
  <sheetViews>
    <sheetView tabSelected="1" zoomScaleNormal="100" workbookViewId="0">
      <selection activeCell="E29" sqref="E29:F29"/>
    </sheetView>
  </sheetViews>
  <sheetFormatPr defaultRowHeight="14.25" x14ac:dyDescent="0.45"/>
  <cols>
    <col min="1" max="1" width="4" customWidth="1"/>
    <col min="2" max="2" width="10.59765625" bestFit="1" customWidth="1"/>
    <col min="3" max="3" width="11.59765625" customWidth="1"/>
    <col min="4" max="4" width="24" customWidth="1"/>
    <col min="5" max="5" width="16.1328125" customWidth="1"/>
    <col min="6" max="6" width="14.86328125" customWidth="1"/>
    <col min="7" max="7" width="11.1328125" bestFit="1" customWidth="1"/>
    <col min="8" max="8" width="4.3984375" customWidth="1"/>
    <col min="9" max="9" width="3.265625" customWidth="1"/>
    <col min="10" max="10" width="13.1328125" customWidth="1"/>
    <col min="11" max="11" width="4.73046875" customWidth="1"/>
    <col min="12" max="12" width="11.3984375" customWidth="1"/>
    <col min="14" max="14" width="25.86328125" customWidth="1"/>
    <col min="15" max="15" width="26" bestFit="1" customWidth="1"/>
    <col min="16" max="16" width="11.1328125" bestFit="1" customWidth="1"/>
  </cols>
  <sheetData>
    <row r="2" spans="2:16" ht="14.65" thickBot="1" x14ac:dyDescent="0.5"/>
    <row r="3" spans="2:16" ht="18" thickBot="1" x14ac:dyDescent="0.55000000000000004">
      <c r="B3" s="60" t="s">
        <v>0</v>
      </c>
      <c r="C3" s="61"/>
      <c r="D3" s="61"/>
      <c r="E3" s="61"/>
      <c r="F3" s="61"/>
      <c r="G3" s="61"/>
      <c r="H3" s="61"/>
      <c r="I3" s="61"/>
      <c r="J3" s="62"/>
    </row>
    <row r="4" spans="2:16" ht="14.65" thickBot="1" x14ac:dyDescent="0.5">
      <c r="B4" s="1" t="s">
        <v>1</v>
      </c>
      <c r="C4" s="1" t="s">
        <v>2</v>
      </c>
      <c r="D4" s="2"/>
      <c r="E4" s="2"/>
      <c r="F4" s="2"/>
      <c r="G4" s="2"/>
      <c r="H4" s="2"/>
      <c r="I4" s="2"/>
      <c r="J4" s="3"/>
    </row>
    <row r="5" spans="2:16" x14ac:dyDescent="0.45">
      <c r="B5" s="4">
        <v>7.2</v>
      </c>
      <c r="C5" s="5"/>
      <c r="D5" s="6" t="s">
        <v>3</v>
      </c>
      <c r="E5" s="6"/>
      <c r="F5" s="6"/>
      <c r="G5" s="6"/>
      <c r="H5" s="6"/>
      <c r="I5" s="6"/>
      <c r="J5" s="7"/>
    </row>
    <row r="6" spans="2:16" x14ac:dyDescent="0.45">
      <c r="B6" s="8">
        <f>B5*C7</f>
        <v>156.02400000000003</v>
      </c>
      <c r="C6" s="9"/>
      <c r="D6" s="10" t="s">
        <v>4</v>
      </c>
      <c r="E6" s="10"/>
      <c r="F6" s="10"/>
      <c r="G6" s="10"/>
      <c r="H6" s="10"/>
      <c r="I6" s="10"/>
      <c r="J6" s="11"/>
    </row>
    <row r="7" spans="2:16" ht="14.65" thickBot="1" x14ac:dyDescent="0.5">
      <c r="B7" s="12"/>
      <c r="C7" s="13">
        <v>21.67</v>
      </c>
      <c r="D7" s="14" t="s">
        <v>5</v>
      </c>
      <c r="E7" s="14"/>
      <c r="F7" s="14"/>
      <c r="G7" s="14"/>
      <c r="H7" s="14"/>
      <c r="I7" s="14"/>
      <c r="J7" s="15"/>
      <c r="P7" s="16"/>
    </row>
    <row r="8" spans="2:16" x14ac:dyDescent="0.45">
      <c r="B8" s="17">
        <f>C9*B5</f>
        <v>1576.8</v>
      </c>
      <c r="C8" s="11"/>
      <c r="D8" s="10" t="s">
        <v>6</v>
      </c>
      <c r="E8" s="10"/>
      <c r="F8" s="10"/>
      <c r="G8" s="10"/>
      <c r="H8" s="10"/>
      <c r="I8" s="10"/>
      <c r="J8" s="11"/>
    </row>
    <row r="9" spans="2:16" x14ac:dyDescent="0.45">
      <c r="B9" s="17"/>
      <c r="C9" s="18">
        <v>219</v>
      </c>
      <c r="D9" s="10" t="s">
        <v>7</v>
      </c>
      <c r="E9" s="10"/>
      <c r="F9" s="10"/>
      <c r="G9" s="10"/>
      <c r="H9" s="10"/>
      <c r="I9" s="10"/>
      <c r="J9" s="11"/>
    </row>
    <row r="10" spans="2:16" x14ac:dyDescent="0.45">
      <c r="B10" s="17">
        <f>B5*C10</f>
        <v>79.2</v>
      </c>
      <c r="C10" s="18">
        <v>11</v>
      </c>
      <c r="D10" s="10" t="s">
        <v>8</v>
      </c>
      <c r="E10" s="10"/>
      <c r="F10" s="10"/>
      <c r="G10" s="10"/>
      <c r="H10" s="10"/>
      <c r="I10" s="10"/>
      <c r="J10" s="11"/>
    </row>
    <row r="11" spans="2:16" ht="14.65" thickBot="1" x14ac:dyDescent="0.5">
      <c r="B11" s="19">
        <f>B5*C11</f>
        <v>216</v>
      </c>
      <c r="C11" s="18">
        <v>30</v>
      </c>
      <c r="D11" s="10" t="s">
        <v>9</v>
      </c>
      <c r="E11" s="10"/>
      <c r="F11" s="10"/>
      <c r="G11" s="10"/>
      <c r="H11" s="10"/>
      <c r="I11" s="10"/>
      <c r="J11" s="11"/>
    </row>
    <row r="12" spans="2:16" ht="14.65" thickBot="1" x14ac:dyDescent="0.5">
      <c r="B12" s="20">
        <f>SUM(B8:B11)</f>
        <v>1872</v>
      </c>
      <c r="C12" s="20">
        <v>260</v>
      </c>
      <c r="D12" s="21" t="s">
        <v>10</v>
      </c>
      <c r="E12" s="21"/>
      <c r="F12" s="21"/>
      <c r="G12" s="21"/>
      <c r="H12" s="21"/>
      <c r="I12" s="21"/>
      <c r="J12" s="3"/>
    </row>
    <row r="13" spans="2:16" ht="14.65" thickBot="1" x14ac:dyDescent="0.5">
      <c r="B13" s="22"/>
      <c r="C13" s="22"/>
      <c r="D13" s="23"/>
      <c r="E13" s="23"/>
      <c r="F13" s="23"/>
      <c r="G13" s="23"/>
      <c r="H13" s="23"/>
      <c r="I13" s="23"/>
      <c r="J13" s="24"/>
    </row>
    <row r="14" spans="2:16" ht="18" thickBot="1" x14ac:dyDescent="0.55000000000000004">
      <c r="B14" s="63" t="s">
        <v>11</v>
      </c>
      <c r="C14" s="64"/>
      <c r="D14" s="64"/>
      <c r="E14" s="64"/>
      <c r="F14" s="64"/>
      <c r="G14" s="64"/>
      <c r="H14" s="64"/>
      <c r="I14" s="64"/>
      <c r="J14" s="65"/>
    </row>
    <row r="15" spans="2:16" ht="14.65" thickBot="1" x14ac:dyDescent="0.5">
      <c r="B15" s="25" t="s">
        <v>1</v>
      </c>
      <c r="C15" s="25" t="s">
        <v>2</v>
      </c>
      <c r="D15" s="26"/>
      <c r="E15" s="26"/>
      <c r="F15" s="26"/>
      <c r="G15" s="26"/>
      <c r="H15" s="26"/>
      <c r="I15" s="26"/>
      <c r="J15" s="27"/>
    </row>
    <row r="16" spans="2:16" x14ac:dyDescent="0.45">
      <c r="B16" s="32"/>
      <c r="C16" s="28">
        <f>G29-C18-G30</f>
        <v>204</v>
      </c>
      <c r="D16" s="30" t="s">
        <v>12</v>
      </c>
      <c r="E16" s="30"/>
      <c r="F16" s="30"/>
      <c r="G16" s="30"/>
      <c r="H16" s="30"/>
      <c r="I16" s="30"/>
      <c r="J16" s="31"/>
    </row>
    <row r="17" spans="2:12" x14ac:dyDescent="0.45">
      <c r="B17" s="28">
        <f>C16*B5</f>
        <v>1468.8</v>
      </c>
      <c r="C17" s="29"/>
      <c r="D17" s="30" t="s">
        <v>13</v>
      </c>
      <c r="E17" s="30"/>
      <c r="F17" s="30"/>
      <c r="G17" s="30"/>
      <c r="H17" s="30"/>
      <c r="I17" s="30"/>
      <c r="J17" s="31"/>
    </row>
    <row r="18" spans="2:12" x14ac:dyDescent="0.45">
      <c r="B18" s="28">
        <f>B5*C18</f>
        <v>79.2</v>
      </c>
      <c r="C18" s="28">
        <v>11</v>
      </c>
      <c r="D18" s="30" t="s">
        <v>8</v>
      </c>
      <c r="E18" s="30"/>
      <c r="F18" s="30"/>
      <c r="G18" s="30"/>
      <c r="H18" s="30"/>
      <c r="I18" s="30"/>
      <c r="J18" s="31"/>
    </row>
    <row r="19" spans="2:12" ht="14.65" thickBot="1" x14ac:dyDescent="0.5">
      <c r="B19" s="28">
        <f>B5*C19</f>
        <v>216</v>
      </c>
      <c r="C19" s="28">
        <v>30</v>
      </c>
      <c r="D19" s="30" t="s">
        <v>9</v>
      </c>
      <c r="E19" s="30"/>
      <c r="F19" s="30"/>
      <c r="G19" s="30"/>
      <c r="H19" s="30"/>
      <c r="I19" s="30"/>
      <c r="J19" s="31"/>
    </row>
    <row r="20" spans="2:12" ht="14.65" thickBot="1" x14ac:dyDescent="0.5">
      <c r="B20" s="33">
        <f>SUM(B16:B19)</f>
        <v>1764</v>
      </c>
      <c r="C20" s="33">
        <f>SUM(C16:C19)</f>
        <v>245</v>
      </c>
      <c r="D20" s="34" t="s">
        <v>10</v>
      </c>
      <c r="E20" s="34"/>
      <c r="F20" s="34"/>
      <c r="G20" s="34"/>
      <c r="H20" s="34"/>
      <c r="I20" s="34"/>
      <c r="J20" s="27"/>
    </row>
    <row r="21" spans="2:12" ht="14.65" thickBot="1" x14ac:dyDescent="0.5">
      <c r="B21" s="22"/>
      <c r="C21" s="22"/>
      <c r="D21" s="23"/>
      <c r="E21" s="23"/>
      <c r="F21" s="23"/>
      <c r="G21" s="23"/>
      <c r="H21" s="23"/>
      <c r="I21" s="23"/>
      <c r="J21" s="24"/>
    </row>
    <row r="22" spans="2:12" ht="15.75" thickBot="1" x14ac:dyDescent="0.5">
      <c r="B22" s="41">
        <f>E35/36</f>
        <v>1</v>
      </c>
      <c r="C22" s="35" t="s">
        <v>14</v>
      </c>
      <c r="D22" s="26"/>
      <c r="E22" s="26"/>
      <c r="F22" s="26"/>
      <c r="G22" s="26"/>
      <c r="H22" s="26"/>
      <c r="I22" s="26"/>
      <c r="J22" s="27"/>
    </row>
    <row r="23" spans="2:12" ht="14.65" thickBot="1" x14ac:dyDescent="0.5">
      <c r="B23" s="23"/>
      <c r="C23" s="36">
        <f>C20/21.67</f>
        <v>11.305952930318412</v>
      </c>
      <c r="D23" s="37" t="s">
        <v>15</v>
      </c>
      <c r="E23" s="38"/>
      <c r="F23" s="38"/>
      <c r="G23" s="38"/>
      <c r="H23" s="38"/>
      <c r="I23" s="38"/>
      <c r="J23" s="39"/>
    </row>
    <row r="24" spans="2:12" ht="14.65" thickBot="1" x14ac:dyDescent="0.5">
      <c r="B24" s="40"/>
      <c r="C24" s="24"/>
      <c r="D24" s="24"/>
      <c r="E24" s="24"/>
      <c r="F24" s="24"/>
      <c r="G24" s="24"/>
      <c r="H24" s="24"/>
      <c r="I24" s="24"/>
      <c r="J24" s="40"/>
    </row>
    <row r="25" spans="2:12" ht="15.75" thickBot="1" x14ac:dyDescent="0.5">
      <c r="B25" s="41">
        <f>B20/B12*B22</f>
        <v>0.94230769230769229</v>
      </c>
      <c r="C25" s="42" t="s">
        <v>16</v>
      </c>
      <c r="D25" s="43"/>
      <c r="E25" s="43"/>
      <c r="F25" s="43"/>
      <c r="G25" s="43"/>
      <c r="H25" s="43"/>
      <c r="I25" s="43"/>
      <c r="J25" s="44"/>
    </row>
    <row r="28" spans="2:12" x14ac:dyDescent="0.45">
      <c r="B28" s="45"/>
      <c r="C28" s="45"/>
      <c r="D28" s="45"/>
      <c r="E28" s="69" t="s">
        <v>17</v>
      </c>
      <c r="F28" s="70"/>
      <c r="G28" s="46" t="s">
        <v>18</v>
      </c>
    </row>
    <row r="29" spans="2:12" x14ac:dyDescent="0.45">
      <c r="B29" s="66" t="s">
        <v>19</v>
      </c>
      <c r="C29" s="67"/>
      <c r="D29" s="68"/>
      <c r="E29" s="76" t="s">
        <v>56</v>
      </c>
      <c r="F29" s="77"/>
      <c r="G29" s="47">
        <f>VLOOKUP(E29,'Talning daga'!B7:C17,2,FALSE)</f>
        <v>215</v>
      </c>
    </row>
    <row r="30" spans="2:12" x14ac:dyDescent="0.45">
      <c r="B30" s="71" t="s">
        <v>21</v>
      </c>
      <c r="C30" s="72"/>
      <c r="D30" s="72"/>
      <c r="E30" s="72"/>
      <c r="F30" s="73"/>
      <c r="G30" s="56"/>
    </row>
    <row r="31" spans="2:12" x14ac:dyDescent="0.45">
      <c r="B31" s="66" t="s">
        <v>22</v>
      </c>
      <c r="C31" s="67"/>
      <c r="D31" s="68"/>
      <c r="E31" s="76"/>
      <c r="F31" s="77"/>
      <c r="G31" s="46">
        <f>C11</f>
        <v>30</v>
      </c>
      <c r="L31" s="48"/>
    </row>
    <row r="32" spans="2:12" x14ac:dyDescent="0.45">
      <c r="B32" s="71" t="s">
        <v>23</v>
      </c>
      <c r="C32" s="72"/>
      <c r="D32" s="73"/>
      <c r="E32" s="76"/>
      <c r="F32" s="77"/>
      <c r="G32" s="47">
        <f>C12-C20-G30</f>
        <v>15</v>
      </c>
    </row>
    <row r="34" spans="3:12" x14ac:dyDescent="0.45">
      <c r="D34" s="45"/>
      <c r="E34" s="49" t="s">
        <v>24</v>
      </c>
      <c r="F34" s="49" t="s">
        <v>25</v>
      </c>
      <c r="J34" s="58"/>
    </row>
    <row r="35" spans="3:12" x14ac:dyDescent="0.45">
      <c r="C35" s="74" t="s">
        <v>14</v>
      </c>
      <c r="D35" s="75"/>
      <c r="E35" s="59">
        <v>36</v>
      </c>
      <c r="F35" s="50">
        <f>7.2*B22</f>
        <v>7.2</v>
      </c>
      <c r="J35" s="57"/>
    </row>
    <row r="36" spans="3:12" x14ac:dyDescent="0.45">
      <c r="L36" s="48"/>
    </row>
  </sheetData>
  <mergeCells count="11">
    <mergeCell ref="B32:D32"/>
    <mergeCell ref="C35:D35"/>
    <mergeCell ref="E29:F29"/>
    <mergeCell ref="E31:F31"/>
    <mergeCell ref="E32:F32"/>
    <mergeCell ref="B30:F30"/>
    <mergeCell ref="B3:J3"/>
    <mergeCell ref="B14:J14"/>
    <mergeCell ref="B29:D29"/>
    <mergeCell ref="B31:D31"/>
    <mergeCell ref="E28:F28"/>
  </mergeCells>
  <pageMargins left="0.7" right="0.7" top="0.75" bottom="0.75" header="0.3" footer="0.3"/>
  <pageSetup paperSize="9" scale="67" orientation="landscape" horizontalDpi="4294967293" r:id="rId1"/>
  <ignoredErrors>
    <ignoredError sqref="B22"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E67E4E8-998B-4E58-8E26-03328D365757}">
          <x14:formula1>
            <xm:f>'Talning daga'!$B$7:$B$17</xm:f>
          </x14:formula1>
          <xm:sqref>E29:F29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E5396-B477-4EE5-A133-890ABE3023D4}">
  <dimension ref="B4:K29"/>
  <sheetViews>
    <sheetView topLeftCell="A4" workbookViewId="0">
      <selection activeCell="B8" sqref="B8"/>
    </sheetView>
  </sheetViews>
  <sheetFormatPr defaultRowHeight="14.25" x14ac:dyDescent="0.45"/>
  <cols>
    <col min="2" max="2" width="19" bestFit="1" customWidth="1"/>
    <col min="3" max="3" width="13.1328125" customWidth="1"/>
    <col min="10" max="10" width="10.86328125" bestFit="1" customWidth="1"/>
  </cols>
  <sheetData>
    <row r="4" spans="2:11" x14ac:dyDescent="0.45">
      <c r="B4" s="74" t="s">
        <v>26</v>
      </c>
      <c r="C4" s="75"/>
      <c r="G4" s="53"/>
      <c r="H4" s="80" t="s">
        <v>27</v>
      </c>
      <c r="I4" s="80"/>
      <c r="J4" s="80"/>
      <c r="K4" s="53"/>
    </row>
    <row r="5" spans="2:11" x14ac:dyDescent="0.45">
      <c r="B5" s="78" t="s">
        <v>28</v>
      </c>
      <c r="C5" s="79" t="s">
        <v>29</v>
      </c>
      <c r="F5" s="53"/>
      <c r="G5" s="53"/>
      <c r="H5" s="53"/>
      <c r="I5" s="54" t="s">
        <v>30</v>
      </c>
      <c r="J5" s="54" t="s">
        <v>31</v>
      </c>
      <c r="K5" s="53"/>
    </row>
    <row r="6" spans="2:11" x14ac:dyDescent="0.45">
      <c r="B6" s="78"/>
      <c r="C6" s="78"/>
      <c r="F6" s="53"/>
      <c r="G6">
        <v>2026</v>
      </c>
      <c r="H6" s="55" t="s">
        <v>32</v>
      </c>
      <c r="I6" s="55">
        <v>22</v>
      </c>
      <c r="J6" s="55">
        <v>1</v>
      </c>
    </row>
    <row r="7" spans="2:11" x14ac:dyDescent="0.45">
      <c r="B7" s="51" t="s">
        <v>56</v>
      </c>
      <c r="C7" s="52">
        <f>SUM(I13:I21)+16+4</f>
        <v>215</v>
      </c>
      <c r="G7">
        <v>2026</v>
      </c>
      <c r="H7" s="55" t="s">
        <v>34</v>
      </c>
      <c r="I7" s="55">
        <v>20</v>
      </c>
      <c r="J7" s="55"/>
    </row>
    <row r="8" spans="2:11" x14ac:dyDescent="0.45">
      <c r="B8" s="51" t="s">
        <v>33</v>
      </c>
      <c r="C8" s="52">
        <f>SUM(I14:I22)+13+9</f>
        <v>217</v>
      </c>
      <c r="G8">
        <v>2026</v>
      </c>
      <c r="H8" s="55" t="s">
        <v>35</v>
      </c>
      <c r="I8" s="55">
        <v>22</v>
      </c>
      <c r="J8" s="55"/>
    </row>
    <row r="9" spans="2:11" x14ac:dyDescent="0.45">
      <c r="B9" s="51" t="s">
        <v>20</v>
      </c>
      <c r="C9" s="52">
        <f>SUM(I14:I22)+12+4</f>
        <v>211</v>
      </c>
      <c r="G9">
        <v>2026</v>
      </c>
      <c r="H9" s="55" t="s">
        <v>37</v>
      </c>
      <c r="I9" s="55">
        <v>22</v>
      </c>
      <c r="J9" s="55">
        <v>4</v>
      </c>
    </row>
    <row r="10" spans="2:11" x14ac:dyDescent="0.45">
      <c r="B10" s="51" t="s">
        <v>36</v>
      </c>
      <c r="C10" s="52">
        <f>SUM(I14:I22)+12+7</f>
        <v>214</v>
      </c>
      <c r="G10">
        <v>2026</v>
      </c>
      <c r="H10" s="55" t="s">
        <v>39</v>
      </c>
      <c r="I10" s="55">
        <v>21</v>
      </c>
      <c r="J10" s="55">
        <v>3</v>
      </c>
    </row>
    <row r="11" spans="2:11" x14ac:dyDescent="0.45">
      <c r="B11" s="51" t="s">
        <v>38</v>
      </c>
      <c r="C11" s="52">
        <f>SUM(I14:I22)+12+8</f>
        <v>215</v>
      </c>
      <c r="G11">
        <v>2026</v>
      </c>
      <c r="H11" s="55" t="s">
        <v>41</v>
      </c>
      <c r="I11" s="55">
        <v>22</v>
      </c>
      <c r="J11" s="55">
        <v>1</v>
      </c>
    </row>
    <row r="12" spans="2:11" x14ac:dyDescent="0.45">
      <c r="B12" s="51" t="s">
        <v>40</v>
      </c>
      <c r="C12" s="52">
        <f>SUM(I14:I22)+12+9</f>
        <v>216</v>
      </c>
      <c r="G12">
        <v>2026</v>
      </c>
      <c r="H12" s="55" t="s">
        <v>43</v>
      </c>
      <c r="I12" s="55">
        <v>23</v>
      </c>
      <c r="J12" s="55"/>
    </row>
    <row r="13" spans="2:11" x14ac:dyDescent="0.45">
      <c r="B13" s="51" t="s">
        <v>42</v>
      </c>
      <c r="C13" s="52">
        <f>SUM(I14:I22)+11+4</f>
        <v>210</v>
      </c>
      <c r="G13">
        <v>2026</v>
      </c>
      <c r="H13" s="55" t="s">
        <v>45</v>
      </c>
      <c r="I13" s="54">
        <v>21</v>
      </c>
      <c r="J13" s="55">
        <v>1</v>
      </c>
    </row>
    <row r="14" spans="2:11" x14ac:dyDescent="0.45">
      <c r="B14" s="51" t="s">
        <v>44</v>
      </c>
      <c r="C14" s="52">
        <f>SUM(I14:I22)+11+5</f>
        <v>211</v>
      </c>
      <c r="G14">
        <v>2026</v>
      </c>
      <c r="H14" s="55" t="s">
        <v>47</v>
      </c>
      <c r="I14" s="54">
        <v>22</v>
      </c>
      <c r="J14" s="55"/>
    </row>
    <row r="15" spans="2:11" x14ac:dyDescent="0.45">
      <c r="B15" s="51" t="s">
        <v>46</v>
      </c>
      <c r="C15" s="52">
        <f>SUM(I15:I23)+11+6</f>
        <v>212</v>
      </c>
      <c r="G15">
        <v>2026</v>
      </c>
      <c r="H15" s="55" t="s">
        <v>49</v>
      </c>
      <c r="I15" s="54">
        <v>22</v>
      </c>
      <c r="J15" s="55"/>
    </row>
    <row r="16" spans="2:11" x14ac:dyDescent="0.45">
      <c r="B16" s="51" t="s">
        <v>48</v>
      </c>
      <c r="C16" s="52">
        <f>SUM(I14:I22)+11+7</f>
        <v>213</v>
      </c>
      <c r="G16">
        <v>2026</v>
      </c>
      <c r="H16" s="55" t="s">
        <v>51</v>
      </c>
      <c r="I16" s="54">
        <v>21</v>
      </c>
      <c r="J16" s="55"/>
    </row>
    <row r="17" spans="2:10" x14ac:dyDescent="0.45">
      <c r="B17" s="51" t="s">
        <v>50</v>
      </c>
      <c r="C17" s="52">
        <f>SUM(I14:I22)+11+8</f>
        <v>214</v>
      </c>
      <c r="G17">
        <v>2026</v>
      </c>
      <c r="H17" s="55" t="s">
        <v>53</v>
      </c>
      <c r="I17" s="54">
        <v>23</v>
      </c>
      <c r="J17" s="55">
        <v>2</v>
      </c>
    </row>
    <row r="18" spans="2:10" x14ac:dyDescent="0.45">
      <c r="B18" s="51" t="s">
        <v>52</v>
      </c>
      <c r="C18" s="52">
        <f>SUM(I14:I22)+11+9</f>
        <v>215</v>
      </c>
      <c r="G18">
        <v>2027</v>
      </c>
      <c r="H18" s="55" t="s">
        <v>32</v>
      </c>
      <c r="I18" s="54">
        <v>21</v>
      </c>
      <c r="J18" s="55">
        <v>1</v>
      </c>
    </row>
    <row r="19" spans="2:10" x14ac:dyDescent="0.45">
      <c r="B19" s="51" t="s">
        <v>54</v>
      </c>
      <c r="C19" s="52">
        <f>SUM(I14:I22)+11+10</f>
        <v>216</v>
      </c>
      <c r="G19">
        <v>2027</v>
      </c>
      <c r="H19" s="55" t="s">
        <v>34</v>
      </c>
      <c r="I19" s="54">
        <v>20</v>
      </c>
      <c r="J19" s="55"/>
    </row>
    <row r="20" spans="2:10" x14ac:dyDescent="0.45">
      <c r="B20" s="51" t="s">
        <v>55</v>
      </c>
      <c r="C20" s="52">
        <f>SUM(I15:I23)+10+6</f>
        <v>211</v>
      </c>
      <c r="G20">
        <v>2027</v>
      </c>
      <c r="H20" s="55" t="s">
        <v>35</v>
      </c>
      <c r="I20" s="54">
        <v>23</v>
      </c>
      <c r="J20" s="55">
        <v>3</v>
      </c>
    </row>
    <row r="21" spans="2:10" x14ac:dyDescent="0.45">
      <c r="G21">
        <v>2027</v>
      </c>
      <c r="H21" s="55" t="s">
        <v>37</v>
      </c>
      <c r="I21" s="54">
        <v>22</v>
      </c>
      <c r="J21" s="55">
        <v>1</v>
      </c>
    </row>
    <row r="22" spans="2:10" x14ac:dyDescent="0.45">
      <c r="G22">
        <v>2027</v>
      </c>
      <c r="H22" s="55" t="s">
        <v>39</v>
      </c>
      <c r="I22" s="54">
        <v>21</v>
      </c>
      <c r="J22" s="55">
        <v>2</v>
      </c>
    </row>
    <row r="23" spans="2:10" x14ac:dyDescent="0.45">
      <c r="G23">
        <v>2027</v>
      </c>
      <c r="H23" s="55" t="s">
        <v>41</v>
      </c>
      <c r="I23" s="54">
        <v>22</v>
      </c>
      <c r="J23" s="55">
        <v>1</v>
      </c>
    </row>
    <row r="24" spans="2:10" x14ac:dyDescent="0.45">
      <c r="G24">
        <v>2027</v>
      </c>
      <c r="H24" s="55" t="s">
        <v>43</v>
      </c>
      <c r="I24" s="55">
        <v>22</v>
      </c>
      <c r="J24" s="55"/>
    </row>
    <row r="25" spans="2:10" x14ac:dyDescent="0.45">
      <c r="G25">
        <v>2027</v>
      </c>
      <c r="H25" s="55" t="s">
        <v>45</v>
      </c>
      <c r="I25" s="55">
        <v>22</v>
      </c>
      <c r="J25" s="55">
        <v>1</v>
      </c>
    </row>
    <row r="26" spans="2:10" x14ac:dyDescent="0.45">
      <c r="G26">
        <v>2027</v>
      </c>
      <c r="H26" s="55" t="s">
        <v>47</v>
      </c>
      <c r="I26" s="55">
        <v>22</v>
      </c>
      <c r="J26" s="55"/>
    </row>
    <row r="27" spans="2:10" x14ac:dyDescent="0.45">
      <c r="G27">
        <v>2027</v>
      </c>
      <c r="H27" s="55" t="s">
        <v>49</v>
      </c>
      <c r="I27" s="55">
        <v>21</v>
      </c>
      <c r="J27" s="55"/>
    </row>
    <row r="28" spans="2:10" x14ac:dyDescent="0.45">
      <c r="G28">
        <v>2027</v>
      </c>
      <c r="H28" s="55" t="s">
        <v>51</v>
      </c>
      <c r="I28" s="55">
        <v>22</v>
      </c>
      <c r="J28" s="55"/>
    </row>
    <row r="29" spans="2:10" x14ac:dyDescent="0.45">
      <c r="G29">
        <v>2027</v>
      </c>
      <c r="H29" s="55" t="s">
        <v>53</v>
      </c>
      <c r="I29" s="55">
        <v>23</v>
      </c>
      <c r="J29" s="55">
        <v>1</v>
      </c>
    </row>
  </sheetData>
  <mergeCells count="4">
    <mergeCell ref="B4:C4"/>
    <mergeCell ref="B5:B6"/>
    <mergeCell ref="C5:C6"/>
    <mergeCell ref="H4:J4"/>
  </mergeCells>
  <pageMargins left="0.7" right="0.7" top="0.75" bottom="0.75" header="0.3" footer="0.3"/>
  <ignoredErrors>
    <ignoredError sqref="C7:C20" formulaRange="1"/>
  </ignoredErrors>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d388c5f-7579-44a4-8dd4-81071613513a">
      <Terms xmlns="http://schemas.microsoft.com/office/infopath/2007/PartnerControls"/>
    </lcf76f155ced4ddcb4097134ff3c332f>
    <TaxCatchAll xmlns="63e1b316-e498-4f22-b168-eaae755e9f4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43C294226FFAE48BC4AB0F6AA605A8A" ma:contentTypeVersion="12" ma:contentTypeDescription="Create a new document." ma:contentTypeScope="" ma:versionID="d85bb0983391721f7925da89a3853488">
  <xsd:schema xmlns:xsd="http://www.w3.org/2001/XMLSchema" xmlns:xs="http://www.w3.org/2001/XMLSchema" xmlns:p="http://schemas.microsoft.com/office/2006/metadata/properties" xmlns:ns2="2d388c5f-7579-44a4-8dd4-81071613513a" xmlns:ns3="63e1b316-e498-4f22-b168-eaae755e9f4d" targetNamespace="http://schemas.microsoft.com/office/2006/metadata/properties" ma:root="true" ma:fieldsID="aa1b847a25b0b97bf344ae5c6099165b" ns2:_="" ns3:_="">
    <xsd:import namespace="2d388c5f-7579-44a4-8dd4-81071613513a"/>
    <xsd:import namespace="63e1b316-e498-4f22-b168-eaae755e9f4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388c5f-7579-44a4-8dd4-8107161351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e648f9-0f37-4bb7-994f-5fce705ddec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3e1b316-e498-4f22-b168-eaae755e9f4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dd8df7b-cec8-472c-89e4-0517a01eef0b}" ma:internalName="TaxCatchAll" ma:showField="CatchAllData" ma:web="63e1b316-e498-4f22-b168-eaae755e9f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6479A6-F51D-41CF-9EFB-68FD70F18CDA}">
  <ds:schemaRefs>
    <ds:schemaRef ds:uri="http://schemas.microsoft.com/office/2006/metadata/properties"/>
    <ds:schemaRef ds:uri="http://schemas.microsoft.com/office/infopath/2007/PartnerControls"/>
    <ds:schemaRef ds:uri="2d388c5f-7579-44a4-8dd4-81071613513a"/>
    <ds:schemaRef ds:uri="63e1b316-e498-4f22-b168-eaae755e9f4d"/>
  </ds:schemaRefs>
</ds:datastoreItem>
</file>

<file path=customXml/itemProps2.xml><?xml version="1.0" encoding="utf-8"?>
<ds:datastoreItem xmlns:ds="http://schemas.openxmlformats.org/officeDocument/2006/customXml" ds:itemID="{CFBDD34F-4510-4B45-AF7D-2EC50F859E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388c5f-7579-44a4-8dd4-81071613513a"/>
    <ds:schemaRef ds:uri="63e1b316-e498-4f22-b168-eaae755e9f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2936C9-D3B8-46AB-A8F5-4D4731BE5E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Launadreifing útreikningur</vt:lpstr>
      <vt:lpstr>Talning daga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Björg Bjarnadóttir</dc:creator>
  <cp:keywords/>
  <dc:description/>
  <cp:lastModifiedBy>Björg Bjarnadóttir</cp:lastModifiedBy>
  <cp:revision/>
  <dcterms:created xsi:type="dcterms:W3CDTF">2025-04-07T09:12:44Z</dcterms:created>
  <dcterms:modified xsi:type="dcterms:W3CDTF">2026-06-15T14:34:20Z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0x010100643C294226FFAE48BC4AB0F6AA605A8A</vt:lpwstr>
  </property>
  <property fmtid="{D5CDD505-2E9C-101B-9397-08002B2CF9AE}" pid="3" name="TaxKeyword">
    <vt:lpwstr/>
  </property>
  <property fmtid="{D5CDD505-2E9C-101B-9397-08002B2CF9AE}" pid="4" name="MediaServiceImageTags">
    <vt:lpwstr/>
  </property>
  <property fmtid="{D5CDD505-2E9C-101B-9397-08002B2CF9AE}" pid="5" name="Order">
    <vt:r8>331600</vt:r8>
  </property>
</Properties>
</file>